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cisse\Documents\COMMUNE DIANNAH BA\PPMCDB2023\"/>
    </mc:Choice>
  </mc:AlternateContent>
  <xr:revisionPtr revIDLastSave="0" documentId="13_ncr:1_{BCD9B983-CABF-435C-984D-3F0D9637A72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PM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H31" i="1" s="1"/>
  <c r="I31" i="1" s="1"/>
  <c r="I30" i="1"/>
  <c r="H30" i="1"/>
  <c r="G30" i="1"/>
  <c r="G21" i="1"/>
  <c r="H21" i="1" s="1"/>
  <c r="I21" i="1" s="1"/>
  <c r="G17" i="1"/>
  <c r="H17" i="1" s="1"/>
  <c r="I17" i="1" s="1"/>
  <c r="G29" i="1"/>
  <c r="H29" i="1" s="1"/>
  <c r="I29" i="1" s="1"/>
  <c r="G28" i="1"/>
  <c r="H28" i="1" s="1"/>
  <c r="I28" i="1" s="1"/>
  <c r="G14" i="1"/>
  <c r="H14" i="1" s="1"/>
  <c r="I14" i="1" s="1"/>
  <c r="G27" i="1"/>
  <c r="H27" i="1" s="1"/>
  <c r="G22" i="1"/>
  <c r="H22" i="1" s="1"/>
  <c r="I22" i="1" s="1"/>
  <c r="G23" i="1"/>
  <c r="G24" i="1"/>
  <c r="H24" i="1" s="1"/>
  <c r="I24" i="1" s="1"/>
  <c r="G20" i="1"/>
  <c r="H20" i="1" s="1"/>
  <c r="I20" i="1" s="1"/>
  <c r="G18" i="1"/>
  <c r="H18" i="1" s="1"/>
  <c r="G19" i="1"/>
  <c r="G15" i="1"/>
  <c r="H15" i="1" s="1"/>
  <c r="G16" i="1"/>
  <c r="H16" i="1" s="1"/>
  <c r="I16" i="1" s="1"/>
  <c r="G12" i="1"/>
  <c r="G26" i="1"/>
  <c r="H26" i="1" s="1"/>
  <c r="I26" i="1" s="1"/>
  <c r="G25" i="1"/>
  <c r="H25" i="1" s="1"/>
  <c r="I25" i="1" s="1"/>
  <c r="H23" i="1"/>
  <c r="I23" i="1" s="1"/>
  <c r="I27" i="1" l="1"/>
  <c r="I15" i="1"/>
  <c r="H19" i="1"/>
  <c r="I19" i="1" s="1"/>
  <c r="I18" i="1"/>
  <c r="H12" i="1"/>
  <c r="I12" i="1" s="1"/>
  <c r="G11" i="1"/>
  <c r="H11" i="1" s="1"/>
  <c r="I11" i="1" s="1"/>
  <c r="F13" i="1"/>
  <c r="G13" i="1" s="1"/>
  <c r="H13" i="1" l="1"/>
  <c r="I13" i="1" s="1"/>
</calcChain>
</file>

<file path=xl/sharedStrings.xml><?xml version="1.0" encoding="utf-8"?>
<sst xmlns="http://schemas.openxmlformats.org/spreadsheetml/2006/main" count="97" uniqueCount="43">
  <si>
    <t>Réf.</t>
  </si>
  <si>
    <t>Réalisations envisagées</t>
  </si>
  <si>
    <t>Source de financement</t>
  </si>
  <si>
    <t>Type de Marché</t>
  </si>
  <si>
    <t>Mode de Passation</t>
  </si>
  <si>
    <t xml:space="preserve">Date prévue </t>
  </si>
  <si>
    <t>Lancement</t>
  </si>
  <si>
    <t>Achèvement</t>
  </si>
  <si>
    <t>Montant estimatif 
(FCFA)</t>
  </si>
  <si>
    <t>Attribution</t>
  </si>
  <si>
    <t>Démarrage</t>
  </si>
  <si>
    <t>DRP</t>
  </si>
  <si>
    <t>ba</t>
  </si>
  <si>
    <t>FERA</t>
  </si>
  <si>
    <t>Fourniture</t>
  </si>
  <si>
    <t>ETAT</t>
  </si>
  <si>
    <t>Travaux</t>
  </si>
  <si>
    <t>AON</t>
  </si>
  <si>
    <t>Aménagement et réhabilitation de  de périmètres maraichers</t>
  </si>
  <si>
    <t>Aménagement de stade</t>
  </si>
  <si>
    <t>Aménagement d'enclos</t>
  </si>
  <si>
    <t>Construction de piste de désenclavement</t>
  </si>
  <si>
    <t>Fourniture de matériel pour l'entretien du réseau routier de la commune de Diannah-Ba</t>
  </si>
  <si>
    <t>Aménagement de périmètres villageois</t>
  </si>
  <si>
    <t>Réhabilitation de blocs maraichers</t>
  </si>
  <si>
    <t>Construction de salles de classe</t>
  </si>
  <si>
    <t>Acquisition de materiels agricoles</t>
  </si>
  <si>
    <t>Construction de forages</t>
  </si>
  <si>
    <t>Aquisition d'équipements pour les écoles</t>
  </si>
  <si>
    <t>Travau d'adduction d'eau</t>
  </si>
  <si>
    <t xml:space="preserve">Aménagement d'un marché </t>
  </si>
  <si>
    <t>Construction de mur de cloture du cimentière de Diannah-Bâ</t>
  </si>
  <si>
    <t>fourniture Mobilier et materiels de bureau</t>
  </si>
  <si>
    <t xml:space="preserve">Travaux de réhabilitation de l'hotel de ville </t>
  </si>
  <si>
    <t>Réhabilitation de pistes de désenclavement</t>
  </si>
  <si>
    <t>Extension maternité,réhabilitation du Poste de santé et relèvement du plateau technique</t>
  </si>
  <si>
    <t>Construction de mur de clôtures</t>
  </si>
  <si>
    <t>Demande de Renseignement et de Prix restreinte</t>
  </si>
  <si>
    <t>Acquisition d'équipements informatiques</t>
  </si>
  <si>
    <t xml:space="preserve">Prestations Intellectuelles/Consultants </t>
  </si>
  <si>
    <t>Appel public à manifestation d'intérêt</t>
  </si>
  <si>
    <t>Sélection d'un consultant pour l'actualisation du PDL</t>
  </si>
  <si>
    <t>PLAN DE PASSATION DES MARCHES DE LA CDB  POUR LA GESTION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</si>
</sst>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d\-mmm\-yy;@"/>
    <numFmt numFmtId="165" formatCode="[$-40C]d\ mmmm\ yyyy;@"/>
    <numFmt numFmtId="166" formatCode="[$-10488]dd/mm/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2"/>
      <color theme="1"/>
      <name val="Times New Roman"/>
      <family val="1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29">
    <xf numFmtId="0" fontId="0" fillId="0" borderId="0" xfId="0"/>
    <xf numFmtId="164" fontId="1" fillId="0" borderId="0" xfId="1"/>
    <xf numFmtId="164" fontId="2" fillId="0" borderId="0" xfId="1" applyFont="1" applyAlignment="1">
      <alignment horizontal="center" vertical="center"/>
    </xf>
    <xf numFmtId="164" fontId="4" fillId="0" borderId="0" xfId="1" applyFont="1" applyAlignment="1">
      <alignment vertical="center"/>
    </xf>
    <xf numFmtId="164" fontId="2" fillId="2" borderId="6" xfId="1" applyFont="1" applyFill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64" fontId="5" fillId="0" borderId="0" xfId="1" applyFont="1" applyAlignment="1">
      <alignment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left" vertical="center" wrapText="1"/>
    </xf>
    <xf numFmtId="0" fontId="7" fillId="3" borderId="1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2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66" fontId="1" fillId="0" borderId="1" xfId="1" applyNumberFormat="1" applyBorder="1" applyAlignment="1">
      <alignment horizontal="center" vertical="center"/>
    </xf>
    <xf numFmtId="2" fontId="1" fillId="3" borderId="10" xfId="0" applyNumberFormat="1" applyFont="1" applyFill="1" applyBorder="1" applyAlignment="1">
      <alignment horizontal="center" vertical="center" wrapText="1"/>
    </xf>
    <xf numFmtId="166" fontId="1" fillId="0" borderId="13" xfId="1" applyNumberFormat="1" applyBorder="1" applyAlignment="1">
      <alignment horizontal="center" vertical="center"/>
    </xf>
    <xf numFmtId="3" fontId="1" fillId="0" borderId="12" xfId="1" applyNumberFormat="1" applyBorder="1"/>
    <xf numFmtId="3" fontId="1" fillId="0" borderId="15" xfId="1" applyNumberFormat="1" applyBorder="1"/>
    <xf numFmtId="3" fontId="1" fillId="0" borderId="14" xfId="1" applyNumberFormat="1" applyBorder="1"/>
    <xf numFmtId="164" fontId="2" fillId="2" borderId="4" xfId="1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2" fontId="10" fillId="3" borderId="10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31"/>
  <sheetViews>
    <sheetView tabSelected="1" topLeftCell="A23" zoomScale="130" zoomScaleNormal="130" workbookViewId="0">
      <selection activeCell="B13" sqref="B13"/>
    </sheetView>
  </sheetViews>
  <sheetFormatPr baseColWidth="10" defaultRowHeight="14.4" x14ac:dyDescent="0.3"/>
  <cols>
    <col min="2" max="2" width="35.44140625" customWidth="1"/>
    <col min="3" max="3" width="15.44140625" customWidth="1"/>
    <col min="4" max="4" width="13.109375" customWidth="1"/>
    <col min="5" max="5" width="17.44140625" customWidth="1"/>
    <col min="6" max="7" width="17.6640625" customWidth="1"/>
    <col min="8" max="8" width="17.33203125" customWidth="1"/>
    <col min="9" max="9" width="21.33203125" customWidth="1"/>
    <col min="10" max="10" width="18.6640625" customWidth="1"/>
  </cols>
  <sheetData>
    <row r="1" spans="1:255" x14ac:dyDescent="0.3">
      <c r="L1" t="s">
        <v>12</v>
      </c>
    </row>
    <row r="7" spans="1:255" ht="15.6" x14ac:dyDescent="0.3">
      <c r="B7" s="7" t="s">
        <v>42</v>
      </c>
      <c r="C7" s="3"/>
      <c r="D7" s="3"/>
      <c r="E7" s="3"/>
      <c r="F7" s="3"/>
      <c r="G7" s="3"/>
      <c r="H7" s="3"/>
      <c r="I7" s="3"/>
      <c r="J7" s="1"/>
    </row>
    <row r="8" spans="1:255" ht="15" thickBot="1" x14ac:dyDescent="0.35">
      <c r="A8" s="2"/>
      <c r="B8" s="2"/>
      <c r="C8" s="2"/>
      <c r="D8" s="2"/>
      <c r="E8" s="2"/>
      <c r="F8" s="2"/>
      <c r="G8" s="2"/>
      <c r="H8" s="2"/>
      <c r="I8" s="2"/>
      <c r="J8" s="1"/>
    </row>
    <row r="9" spans="1:255" ht="21" customHeight="1" x14ac:dyDescent="0.3">
      <c r="A9" s="23" t="s">
        <v>0</v>
      </c>
      <c r="B9" s="25" t="s">
        <v>1</v>
      </c>
      <c r="C9" s="25" t="s">
        <v>2</v>
      </c>
      <c r="D9" s="25" t="s">
        <v>3</v>
      </c>
      <c r="E9" s="25" t="s">
        <v>4</v>
      </c>
      <c r="F9" s="25" t="s">
        <v>5</v>
      </c>
      <c r="G9" s="25"/>
      <c r="H9" s="25"/>
      <c r="I9" s="25"/>
      <c r="J9" s="21" t="s">
        <v>8</v>
      </c>
    </row>
    <row r="10" spans="1:255" ht="24.75" customHeight="1" thickBot="1" x14ac:dyDescent="0.35">
      <c r="A10" s="24"/>
      <c r="B10" s="26"/>
      <c r="C10" s="26"/>
      <c r="D10" s="26"/>
      <c r="E10" s="26"/>
      <c r="F10" s="4" t="s">
        <v>6</v>
      </c>
      <c r="G10" s="4" t="s">
        <v>9</v>
      </c>
      <c r="H10" s="4" t="s">
        <v>10</v>
      </c>
      <c r="I10" s="4" t="s">
        <v>7</v>
      </c>
      <c r="J10" s="22"/>
    </row>
    <row r="11" spans="1:255" ht="39.75" customHeight="1" x14ac:dyDescent="0.3">
      <c r="A11" s="10"/>
      <c r="B11" s="11" t="s">
        <v>22</v>
      </c>
      <c r="C11" s="12" t="s">
        <v>13</v>
      </c>
      <c r="D11" s="13" t="s">
        <v>14</v>
      </c>
      <c r="E11" s="12" t="s">
        <v>11</v>
      </c>
      <c r="F11" s="14">
        <v>45068</v>
      </c>
      <c r="G11" s="14">
        <f>F11+60</f>
        <v>45128</v>
      </c>
      <c r="H11" s="15">
        <f>+G11+15</f>
        <v>45143</v>
      </c>
      <c r="I11" s="17">
        <f>+H11+60</f>
        <v>45203</v>
      </c>
      <c r="J11" s="18">
        <v>8000000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65.400000000000006" customHeight="1" x14ac:dyDescent="0.3">
      <c r="A12" s="5"/>
      <c r="B12" s="28" t="s">
        <v>30</v>
      </c>
      <c r="C12" s="16" t="s">
        <v>15</v>
      </c>
      <c r="D12" s="16" t="s">
        <v>16</v>
      </c>
      <c r="E12" s="16" t="s">
        <v>11</v>
      </c>
      <c r="F12" s="8">
        <v>44727</v>
      </c>
      <c r="G12" s="14">
        <f>F12+60</f>
        <v>44787</v>
      </c>
      <c r="H12" s="15">
        <f>+G12+30</f>
        <v>44817</v>
      </c>
      <c r="I12" s="17">
        <f>+H12+90</f>
        <v>44907</v>
      </c>
      <c r="J12" s="19">
        <v>10000000</v>
      </c>
    </row>
    <row r="13" spans="1:255" ht="78.599999999999994" customHeight="1" x14ac:dyDescent="0.3">
      <c r="A13" s="6"/>
      <c r="B13" s="28" t="s">
        <v>36</v>
      </c>
      <c r="C13" s="16" t="s">
        <v>15</v>
      </c>
      <c r="D13" s="16" t="s">
        <v>16</v>
      </c>
      <c r="E13" s="16" t="s">
        <v>11</v>
      </c>
      <c r="F13" s="8">
        <f>F12+7</f>
        <v>44734</v>
      </c>
      <c r="G13" s="14">
        <f>F13+60</f>
        <v>44794</v>
      </c>
      <c r="H13" s="15">
        <f>+G13+30</f>
        <v>44824</v>
      </c>
      <c r="I13" s="17">
        <f>+H13+150</f>
        <v>44974</v>
      </c>
      <c r="J13" s="19">
        <v>22000000</v>
      </c>
    </row>
    <row r="14" spans="1:255" ht="78.599999999999994" customHeight="1" x14ac:dyDescent="0.3">
      <c r="A14" s="6"/>
      <c r="B14" s="9" t="s">
        <v>28</v>
      </c>
      <c r="C14" s="16" t="s">
        <v>15</v>
      </c>
      <c r="D14" s="16" t="s">
        <v>16</v>
      </c>
      <c r="E14" s="16" t="s">
        <v>11</v>
      </c>
      <c r="F14" s="8">
        <v>45184</v>
      </c>
      <c r="G14" s="14">
        <f>F14+60</f>
        <v>45244</v>
      </c>
      <c r="H14" s="15">
        <f>+G14+30</f>
        <v>45274</v>
      </c>
      <c r="I14" s="17">
        <f>+H14+120</f>
        <v>45394</v>
      </c>
      <c r="J14" s="19">
        <v>29000000</v>
      </c>
    </row>
    <row r="15" spans="1:255" ht="78.599999999999994" customHeight="1" x14ac:dyDescent="0.3">
      <c r="A15" s="6"/>
      <c r="B15" s="9" t="s">
        <v>25</v>
      </c>
      <c r="C15" s="16" t="s">
        <v>15</v>
      </c>
      <c r="D15" s="16" t="s">
        <v>14</v>
      </c>
      <c r="E15" s="16" t="s">
        <v>11</v>
      </c>
      <c r="F15" s="8">
        <v>45113</v>
      </c>
      <c r="G15" s="14">
        <f t="shared" ref="G15:G24" si="0">F15+60</f>
        <v>45173</v>
      </c>
      <c r="H15" s="15">
        <f t="shared" ref="H15:H18" si="1">+G15+30</f>
        <v>45203</v>
      </c>
      <c r="I15" s="17">
        <f>+H15+150</f>
        <v>45353</v>
      </c>
      <c r="J15" s="19">
        <v>20000000</v>
      </c>
    </row>
    <row r="16" spans="1:255" ht="78.599999999999994" customHeight="1" x14ac:dyDescent="0.3">
      <c r="A16" s="6"/>
      <c r="B16" s="9" t="s">
        <v>27</v>
      </c>
      <c r="C16" s="16" t="s">
        <v>15</v>
      </c>
      <c r="D16" s="16" t="s">
        <v>16</v>
      </c>
      <c r="E16" s="16" t="s">
        <v>11</v>
      </c>
      <c r="F16" s="8">
        <v>45122</v>
      </c>
      <c r="G16" s="14">
        <f t="shared" si="0"/>
        <v>45182</v>
      </c>
      <c r="H16" s="15">
        <f t="shared" si="1"/>
        <v>45212</v>
      </c>
      <c r="I16" s="17">
        <f>+H16+180</f>
        <v>45392</v>
      </c>
      <c r="J16" s="20">
        <v>23000000</v>
      </c>
    </row>
    <row r="17" spans="1:10" ht="78.599999999999994" customHeight="1" x14ac:dyDescent="0.3">
      <c r="A17" s="6"/>
      <c r="B17" s="9" t="s">
        <v>29</v>
      </c>
      <c r="C17" s="16" t="s">
        <v>15</v>
      </c>
      <c r="D17" s="16" t="s">
        <v>16</v>
      </c>
      <c r="E17" s="16" t="s">
        <v>11</v>
      </c>
      <c r="F17" s="8">
        <v>45129</v>
      </c>
      <c r="G17" s="14">
        <f t="shared" si="0"/>
        <v>45189</v>
      </c>
      <c r="H17" s="15">
        <f t="shared" si="1"/>
        <v>45219</v>
      </c>
      <c r="I17" s="17">
        <f>+H17+180</f>
        <v>45399</v>
      </c>
      <c r="J17" s="20">
        <v>25000000</v>
      </c>
    </row>
    <row r="18" spans="1:10" ht="78.599999999999994" customHeight="1" x14ac:dyDescent="0.3">
      <c r="A18" s="6"/>
      <c r="B18" s="9" t="s">
        <v>19</v>
      </c>
      <c r="C18" s="16" t="s">
        <v>15</v>
      </c>
      <c r="D18" s="16" t="s">
        <v>16</v>
      </c>
      <c r="E18" s="16" t="s">
        <v>11</v>
      </c>
      <c r="F18" s="8">
        <v>45137</v>
      </c>
      <c r="G18" s="14">
        <f t="shared" si="0"/>
        <v>45197</v>
      </c>
      <c r="H18" s="15">
        <f t="shared" si="1"/>
        <v>45227</v>
      </c>
      <c r="I18" s="17">
        <f>+H18+120</f>
        <v>45347</v>
      </c>
      <c r="J18" s="19">
        <v>15000000</v>
      </c>
    </row>
    <row r="19" spans="1:10" ht="78.599999999999994" customHeight="1" x14ac:dyDescent="0.3">
      <c r="A19" s="6"/>
      <c r="B19" s="9" t="s">
        <v>26</v>
      </c>
      <c r="C19" s="16" t="s">
        <v>15</v>
      </c>
      <c r="D19" s="16" t="s">
        <v>14</v>
      </c>
      <c r="E19" s="16" t="s">
        <v>11</v>
      </c>
      <c r="F19" s="8">
        <v>45076</v>
      </c>
      <c r="G19" s="14">
        <f t="shared" si="0"/>
        <v>45136</v>
      </c>
      <c r="H19" s="15">
        <f t="shared" ref="H19:H24" si="2">+G19+30</f>
        <v>45166</v>
      </c>
      <c r="I19" s="17">
        <f>+H19+45</f>
        <v>45211</v>
      </c>
      <c r="J19" s="19">
        <v>10000000</v>
      </c>
    </row>
    <row r="20" spans="1:10" ht="78.599999999999994" customHeight="1" x14ac:dyDescent="0.3">
      <c r="A20" s="6"/>
      <c r="B20" s="9" t="s">
        <v>18</v>
      </c>
      <c r="C20" s="16" t="s">
        <v>15</v>
      </c>
      <c r="D20" s="16" t="s">
        <v>16</v>
      </c>
      <c r="E20" s="16" t="s">
        <v>11</v>
      </c>
      <c r="F20" s="8">
        <v>45076</v>
      </c>
      <c r="G20" s="14">
        <f t="shared" si="0"/>
        <v>45136</v>
      </c>
      <c r="H20" s="15">
        <f t="shared" si="2"/>
        <v>45166</v>
      </c>
      <c r="I20" s="17">
        <f>+H20+120</f>
        <v>45286</v>
      </c>
      <c r="J20" s="19">
        <v>15000000</v>
      </c>
    </row>
    <row r="21" spans="1:10" ht="78.599999999999994" customHeight="1" x14ac:dyDescent="0.3">
      <c r="A21" s="6"/>
      <c r="B21" s="9" t="s">
        <v>31</v>
      </c>
      <c r="C21" s="16" t="s">
        <v>15</v>
      </c>
      <c r="D21" s="16" t="s">
        <v>16</v>
      </c>
      <c r="E21" s="16" t="s">
        <v>11</v>
      </c>
      <c r="F21" s="8">
        <v>45107</v>
      </c>
      <c r="G21" s="14">
        <f>F21+60</f>
        <v>45167</v>
      </c>
      <c r="H21" s="15">
        <f t="shared" si="2"/>
        <v>45197</v>
      </c>
      <c r="I21" s="17">
        <f>+H21+150</f>
        <v>45347</v>
      </c>
      <c r="J21" s="19">
        <v>15000000</v>
      </c>
    </row>
    <row r="22" spans="1:10" ht="78.599999999999994" customHeight="1" x14ac:dyDescent="0.3">
      <c r="A22" s="6"/>
      <c r="B22" s="9" t="s">
        <v>20</v>
      </c>
      <c r="C22" s="16" t="s">
        <v>15</v>
      </c>
      <c r="D22" s="16" t="s">
        <v>16</v>
      </c>
      <c r="E22" s="16" t="s">
        <v>11</v>
      </c>
      <c r="F22" s="8">
        <v>45136</v>
      </c>
      <c r="G22" s="14">
        <f t="shared" si="0"/>
        <v>45196</v>
      </c>
      <c r="H22" s="15">
        <f t="shared" si="2"/>
        <v>45226</v>
      </c>
      <c r="I22" s="17">
        <f>+H22+90</f>
        <v>45316</v>
      </c>
      <c r="J22" s="19">
        <v>3000000</v>
      </c>
    </row>
    <row r="23" spans="1:10" ht="78.599999999999994" customHeight="1" x14ac:dyDescent="0.3">
      <c r="A23" s="6"/>
      <c r="B23" s="9" t="s">
        <v>32</v>
      </c>
      <c r="C23" s="16" t="s">
        <v>15</v>
      </c>
      <c r="D23" s="16" t="s">
        <v>14</v>
      </c>
      <c r="E23" s="16" t="s">
        <v>11</v>
      </c>
      <c r="F23" s="8">
        <v>45107</v>
      </c>
      <c r="G23" s="14">
        <f t="shared" si="0"/>
        <v>45167</v>
      </c>
      <c r="H23" s="15">
        <f t="shared" si="2"/>
        <v>45197</v>
      </c>
      <c r="I23" s="17">
        <f>+H23+90</f>
        <v>45287</v>
      </c>
      <c r="J23" s="19">
        <v>7000000</v>
      </c>
    </row>
    <row r="24" spans="1:10" ht="78.599999999999994" customHeight="1" x14ac:dyDescent="0.3">
      <c r="A24" s="6"/>
      <c r="B24" s="9" t="s">
        <v>33</v>
      </c>
      <c r="C24" s="16" t="s">
        <v>15</v>
      </c>
      <c r="D24" s="16" t="s">
        <v>16</v>
      </c>
      <c r="E24" s="16" t="s">
        <v>11</v>
      </c>
      <c r="F24" s="8">
        <v>45092</v>
      </c>
      <c r="G24" s="14">
        <f t="shared" si="0"/>
        <v>45152</v>
      </c>
      <c r="H24" s="15">
        <f t="shared" si="2"/>
        <v>45182</v>
      </c>
      <c r="I24" s="17">
        <f>+H24+120</f>
        <v>45302</v>
      </c>
      <c r="J24" s="19">
        <v>17000000</v>
      </c>
    </row>
    <row r="25" spans="1:10" ht="78.599999999999994" customHeight="1" x14ac:dyDescent="0.3">
      <c r="A25" s="6"/>
      <c r="B25" s="9" t="s">
        <v>21</v>
      </c>
      <c r="C25" s="16" t="s">
        <v>13</v>
      </c>
      <c r="D25" s="16" t="s">
        <v>16</v>
      </c>
      <c r="E25" s="16" t="s">
        <v>17</v>
      </c>
      <c r="F25" s="8">
        <v>45137</v>
      </c>
      <c r="G25" s="14">
        <f>F25+90</f>
        <v>45227</v>
      </c>
      <c r="H25" s="15">
        <f>+G25+45</f>
        <v>45272</v>
      </c>
      <c r="I25" s="17">
        <f>+H25+300</f>
        <v>45572</v>
      </c>
      <c r="J25" s="19">
        <v>300000000</v>
      </c>
    </row>
    <row r="26" spans="1:10" ht="78.599999999999994" customHeight="1" x14ac:dyDescent="0.3">
      <c r="A26" s="6"/>
      <c r="B26" s="9" t="s">
        <v>34</v>
      </c>
      <c r="C26" s="16" t="s">
        <v>13</v>
      </c>
      <c r="D26" s="16" t="s">
        <v>16</v>
      </c>
      <c r="E26" s="16" t="s">
        <v>17</v>
      </c>
      <c r="F26" s="8">
        <v>45122</v>
      </c>
      <c r="G26" s="14">
        <f>F26+90</f>
        <v>45212</v>
      </c>
      <c r="H26" s="15">
        <f>+G26+45</f>
        <v>45257</v>
      </c>
      <c r="I26" s="17">
        <f>+H26+210</f>
        <v>45467</v>
      </c>
      <c r="J26" s="19">
        <v>200000000</v>
      </c>
    </row>
    <row r="27" spans="1:10" ht="45" customHeight="1" x14ac:dyDescent="0.3">
      <c r="A27" s="6"/>
      <c r="B27" s="9" t="s">
        <v>23</v>
      </c>
      <c r="C27" s="16" t="s">
        <v>15</v>
      </c>
      <c r="D27" s="16" t="s">
        <v>16</v>
      </c>
      <c r="E27" s="16" t="s">
        <v>11</v>
      </c>
      <c r="F27" s="8">
        <v>45153</v>
      </c>
      <c r="G27" s="14">
        <f>F27+60</f>
        <v>45213</v>
      </c>
      <c r="H27" s="15">
        <f>+G27+30</f>
        <v>45243</v>
      </c>
      <c r="I27" s="17">
        <f>+H27+120</f>
        <v>45363</v>
      </c>
      <c r="J27" s="19">
        <v>36000000</v>
      </c>
    </row>
    <row r="28" spans="1:10" ht="40.950000000000003" customHeight="1" x14ac:dyDescent="0.3">
      <c r="A28" s="6"/>
      <c r="B28" s="9" t="s">
        <v>24</v>
      </c>
      <c r="C28" s="16" t="s">
        <v>15</v>
      </c>
      <c r="D28" s="16" t="s">
        <v>16</v>
      </c>
      <c r="E28" s="16" t="s">
        <v>11</v>
      </c>
      <c r="F28" s="8">
        <v>44774</v>
      </c>
      <c r="G28" s="14">
        <f>F28+60</f>
        <v>44834</v>
      </c>
      <c r="H28" s="15">
        <f t="shared" ref="H28:H30" si="3">+G28+30</f>
        <v>44864</v>
      </c>
      <c r="I28" s="17">
        <f>+H28+90</f>
        <v>44954</v>
      </c>
      <c r="J28" s="19">
        <v>6000000</v>
      </c>
    </row>
    <row r="29" spans="1:10" ht="37.200000000000003" customHeight="1" x14ac:dyDescent="0.3">
      <c r="A29" s="6"/>
      <c r="B29" s="9" t="s">
        <v>35</v>
      </c>
      <c r="C29" s="16" t="s">
        <v>15</v>
      </c>
      <c r="D29" s="16" t="s">
        <v>16</v>
      </c>
      <c r="E29" s="16" t="s">
        <v>11</v>
      </c>
      <c r="F29" s="8">
        <v>45153</v>
      </c>
      <c r="G29" s="14">
        <f>F29+60</f>
        <v>45213</v>
      </c>
      <c r="H29" s="15">
        <f t="shared" si="3"/>
        <v>45243</v>
      </c>
      <c r="I29" s="17">
        <f>+H29+300</f>
        <v>45543</v>
      </c>
      <c r="J29" s="19">
        <v>50000000</v>
      </c>
    </row>
    <row r="30" spans="1:10" ht="46.8" x14ac:dyDescent="0.3">
      <c r="A30" s="6"/>
      <c r="B30" s="9" t="s">
        <v>38</v>
      </c>
      <c r="C30" s="16" t="s">
        <v>15</v>
      </c>
      <c r="D30" s="27" t="s">
        <v>14</v>
      </c>
      <c r="E30" s="27" t="s">
        <v>37</v>
      </c>
      <c r="F30" s="8">
        <v>44974</v>
      </c>
      <c r="G30" s="14">
        <f>F30+60</f>
        <v>45034</v>
      </c>
      <c r="H30" s="15">
        <f t="shared" si="3"/>
        <v>45064</v>
      </c>
      <c r="I30" s="17">
        <f>+H30+300</f>
        <v>45364</v>
      </c>
      <c r="J30" s="19">
        <v>10000000</v>
      </c>
    </row>
    <row r="31" spans="1:10" ht="46.8" x14ac:dyDescent="0.3">
      <c r="A31" s="6"/>
      <c r="B31" s="9" t="s">
        <v>41</v>
      </c>
      <c r="C31" s="16" t="s">
        <v>15</v>
      </c>
      <c r="D31" s="27" t="s">
        <v>39</v>
      </c>
      <c r="E31" s="27" t="s">
        <v>40</v>
      </c>
      <c r="F31" s="8">
        <v>45016</v>
      </c>
      <c r="G31" s="14">
        <f>F31+60</f>
        <v>45076</v>
      </c>
      <c r="H31" s="15">
        <f t="shared" ref="H31" si="4">+G31+30</f>
        <v>45106</v>
      </c>
      <c r="I31" s="17">
        <f>+H31+300</f>
        <v>45406</v>
      </c>
      <c r="J31" s="19">
        <v>5000000</v>
      </c>
    </row>
  </sheetData>
  <mergeCells count="7">
    <mergeCell ref="J9:J10"/>
    <mergeCell ref="A9:A10"/>
    <mergeCell ref="B9:B10"/>
    <mergeCell ref="C9:C10"/>
    <mergeCell ref="D9:D10"/>
    <mergeCell ref="E9:E10"/>
    <mergeCell ref="F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PPM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PPM</dc:title>
  <dc:creator>Mamadou Lamine DIOP</dc:creator>
  <cp:lastModifiedBy>Lamine CISSE</cp:lastModifiedBy>
  <dcterms:created xsi:type="dcterms:W3CDTF">2017-10-09T09:47:14Z</dcterms:created>
  <dcterms:modified xsi:type="dcterms:W3CDTF">2023-02-21T13:18:28Z</dcterms:modified>
</cp:coreProperties>
</file>